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eleteMe\Google Drive\"/>
    </mc:Choice>
  </mc:AlternateContent>
  <bookViews>
    <workbookView xWindow="0" yWindow="0" windowWidth="28800" windowHeight="12435"/>
  </bookViews>
  <sheets>
    <sheet name="Introduction" sheetId="1" r:id="rId1"/>
    <sheet name="Large Client" sheetId="2" r:id="rId2"/>
    <sheet name="Medium Client" sheetId="4" r:id="rId3"/>
    <sheet name="Small Client" sheetId="5" r:id="rId4"/>
    <sheet name="Value of Clients" sheetId="7" r:id="rId5"/>
    <sheet name="Marketing Budget" sheetId="6" r:id="rId6"/>
    <sheet name="Budget Allocation" sheetId="8" r:id="rId7"/>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6" l="1"/>
  <c r="D12" i="7" l="1"/>
  <c r="B9" i="7"/>
  <c r="E9" i="7" s="1"/>
  <c r="B8" i="7"/>
  <c r="E8" i="7" s="1"/>
  <c r="B7" i="7"/>
  <c r="F13" i="5"/>
  <c r="C9" i="7" s="1"/>
  <c r="F9" i="7" s="1"/>
  <c r="F13" i="4"/>
  <c r="C8" i="7" s="1"/>
  <c r="F8" i="7" s="1"/>
  <c r="F13" i="2"/>
  <c r="C7" i="7" s="1"/>
  <c r="F7" i="7" l="1"/>
  <c r="C12" i="7"/>
  <c r="B12" i="7"/>
  <c r="F12" i="7"/>
  <c r="F11" i="6" s="1"/>
  <c r="F15" i="6" s="1"/>
  <c r="E7" i="7"/>
  <c r="E12" i="7" s="1"/>
  <c r="F8" i="6" s="1"/>
  <c r="F9" i="6" s="1"/>
  <c r="F16" i="6" l="1"/>
  <c r="F3" i="8" s="1"/>
  <c r="F10" i="8" s="1"/>
  <c r="F12" i="6"/>
  <c r="F18" i="6" l="1"/>
  <c r="F6" i="8"/>
  <c r="F7" i="8"/>
  <c r="F5" i="8"/>
  <c r="F9" i="8"/>
  <c r="F8" i="8"/>
</calcChain>
</file>

<file path=xl/sharedStrings.xml><?xml version="1.0" encoding="utf-8"?>
<sst xmlns="http://schemas.openxmlformats.org/spreadsheetml/2006/main" count="65" uniqueCount="50">
  <si>
    <t>Introduction</t>
  </si>
  <si>
    <t>This document will assist you in developing a marketing budget for your online marketing.</t>
  </si>
  <si>
    <t>Please read all fields carefully and answer the values to the best of your knowledge.</t>
  </si>
  <si>
    <t>We have included some sample information to help guide you through the process.</t>
  </si>
  <si>
    <t>To start, select a tab from the bottom of your screen.</t>
  </si>
  <si>
    <t>Large Client Analysis</t>
  </si>
  <si>
    <t>To begin, gather the information required for the fields below. You will require information about your average revenue from large-size clients, the average duration of a contract, and other applicable information.</t>
  </si>
  <si>
    <t>Average Revenue per Client per Year</t>
  </si>
  <si>
    <t>Average Duration of a Contract</t>
  </si>
  <si>
    <t>Cost of Capital</t>
  </si>
  <si>
    <t>Gross Profit Margin</t>
  </si>
  <si>
    <t>Net Present Value of Customer</t>
  </si>
  <si>
    <t>Medium Client Analysis</t>
  </si>
  <si>
    <t>Small Customer</t>
  </si>
  <si>
    <t>Marketing Budget Projection</t>
  </si>
  <si>
    <t>Note: Shaded fields are automatically calculated and do not need to be filled in.</t>
  </si>
  <si>
    <t>Value of Clients</t>
  </si>
  <si>
    <t>Below, please present the percentage of the types of clients in comparison to your entire active client portfolio. Other values found on the page will be automatically calculated based on the previous three tabs.</t>
  </si>
  <si>
    <t>Client Size</t>
  </si>
  <si>
    <t>Revenue Per Yr</t>
  </si>
  <si>
    <t>Average Value</t>
  </si>
  <si>
    <t>% of Portfolio</t>
  </si>
  <si>
    <t>Income per Year</t>
  </si>
  <si>
    <t>Large</t>
  </si>
  <si>
    <t>Medium</t>
  </si>
  <si>
    <t>Small</t>
  </si>
  <si>
    <t>Average</t>
  </si>
  <si>
    <t>Weighted Average Value</t>
  </si>
  <si>
    <t>Total Percentage</t>
  </si>
  <si>
    <t>Please fill in the non-shaded fields with your information. Shaded fields will be added automatically from the previous worksheets.</t>
  </si>
  <si>
    <t>Annual Revenue Goal</t>
  </si>
  <si>
    <t>Forecasted Revenue from Active Contracts</t>
  </si>
  <si>
    <t>Annual revenue needed for goal</t>
  </si>
  <si>
    <t>Weighted average revenue from a single client</t>
  </si>
  <si>
    <t>Number of clients required to reach goal</t>
  </si>
  <si>
    <t>Average Lifetime Value of a single customer</t>
  </si>
  <si>
    <t>Total client lifetime value</t>
  </si>
  <si>
    <t>Target Acquisition Cost</t>
  </si>
  <si>
    <t>Total Client Acquisition Cost</t>
  </si>
  <si>
    <t>Total Marketing Budget</t>
  </si>
  <si>
    <t>Acquired Client Value Lifetime Profit</t>
  </si>
  <si>
    <t>(After Marketing)</t>
  </si>
  <si>
    <t>Budget Allocation</t>
  </si>
  <si>
    <t>Search Engine Optimization</t>
  </si>
  <si>
    <t>Pay Per Click Management</t>
  </si>
  <si>
    <t>Social Media Marketing</t>
  </si>
  <si>
    <t>Email Marketing</t>
  </si>
  <si>
    <t>Mobile Marketing</t>
  </si>
  <si>
    <t>Content Marketing</t>
  </si>
  <si>
    <t>Months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</si>
</sst>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4" formatCode="&quot;$&quot;#,##0"/>
  </numFmts>
  <fonts count="4" x14ac:knownFonts="1">
    <font>
      <sz val="11"/>
      <color theme="1"/>
      <name val="Calibri"/>
      <family val="2"/>
      <scheme val="minor"/>
    </font>
    <font>
      <b/>
      <sz val="11"/>
      <color theme="1"/>
      <name val="Calibri"/>
      <family val="2"/>
      <scheme val="minor"/>
    </font>
    <font>
      <sz val="18"/>
      <color theme="1"/>
      <name val="Calibri"/>
      <family val="2"/>
      <scheme val="minor"/>
    </font>
    <font>
      <b/>
      <sz val="18"/>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1" fillId="0" borderId="0" xfId="0" applyFont="1"/>
    <xf numFmtId="0" fontId="0" fillId="0" borderId="1" xfId="0" applyBorder="1"/>
    <xf numFmtId="0" fontId="0" fillId="0" borderId="0" xfId="0" applyFill="1" applyBorder="1"/>
    <xf numFmtId="9" fontId="0" fillId="0" borderId="1" xfId="0" applyNumberFormat="1" applyBorder="1"/>
    <xf numFmtId="164" fontId="0" fillId="0" borderId="1" xfId="0" applyNumberFormat="1" applyBorder="1"/>
    <xf numFmtId="8" fontId="0" fillId="2" borderId="2" xfId="0" applyNumberFormat="1" applyFill="1" applyBorder="1"/>
    <xf numFmtId="0" fontId="0" fillId="0" borderId="0" xfId="0" applyFill="1" applyAlignment="1">
      <alignment horizontal="center"/>
    </xf>
    <xf numFmtId="164" fontId="0" fillId="2" borderId="0" xfId="0" applyNumberFormat="1" applyFill="1" applyAlignment="1">
      <alignment horizontal="center"/>
    </xf>
    <xf numFmtId="6" fontId="0" fillId="2" borderId="0" xfId="0" applyNumberFormat="1" applyFill="1" applyAlignment="1">
      <alignment horizontal="center"/>
    </xf>
    <xf numFmtId="9" fontId="0" fillId="0" borderId="0" xfId="0" applyNumberFormat="1" applyAlignment="1">
      <alignment horizontal="center"/>
    </xf>
    <xf numFmtId="9" fontId="0" fillId="0" borderId="0" xfId="0" applyNumberFormat="1" applyFill="1" applyAlignment="1">
      <alignment horizontal="center"/>
    </xf>
    <xf numFmtId="9" fontId="0" fillId="2" borderId="0" xfId="0" applyNumberFormat="1" applyFill="1" applyAlignment="1">
      <alignment horizontal="center"/>
    </xf>
    <xf numFmtId="0" fontId="1" fillId="0" borderId="0" xfId="0" applyFont="1" applyAlignment="1">
      <alignment horizontal="center"/>
    </xf>
    <xf numFmtId="0" fontId="0" fillId="0" borderId="0" xfId="0" applyAlignment="1">
      <alignment wrapText="1"/>
    </xf>
    <xf numFmtId="0" fontId="2" fillId="0" borderId="0" xfId="0" applyFont="1" applyAlignment="1"/>
    <xf numFmtId="164" fontId="0" fillId="0" borderId="0" xfId="0" applyNumberFormat="1"/>
    <xf numFmtId="164" fontId="0" fillId="2" borderId="0" xfId="0" applyNumberFormat="1" applyFill="1"/>
    <xf numFmtId="1" fontId="0" fillId="2" borderId="0" xfId="0" applyNumberFormat="1" applyFill="1"/>
    <xf numFmtId="164" fontId="1" fillId="2" borderId="0" xfId="0" applyNumberFormat="1" applyFont="1" applyFill="1"/>
    <xf numFmtId="9" fontId="0" fillId="0" borderId="0" xfId="0" applyNumberFormat="1"/>
    <xf numFmtId="0" fontId="3" fillId="0" borderId="0" xfId="0" applyFont="1" applyAlignment="1">
      <alignment horizontal="center"/>
    </xf>
    <xf numFmtId="0" fontId="0" fillId="0" borderId="0" xfId="0" applyAlignment="1">
      <alignment horizontal="center"/>
    </xf>
    <xf numFmtId="0" fontId="0" fillId="0" borderId="0" xfId="0" applyAlignment="1">
      <alignment horizontal="left" vertical="top" wrapText="1"/>
    </xf>
    <xf numFmtId="0" fontId="0" fillId="0" borderId="0" xfId="0" applyAlignment="1">
      <alignment horizontal="left" wrapText="1"/>
    </xf>
    <xf numFmtId="0" fontId="2"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10</xdr:row>
      <xdr:rowOff>133350</xdr:rowOff>
    </xdr:from>
    <xdr:to>
      <xdr:col>8</xdr:col>
      <xdr:colOff>555763</xdr:colOff>
      <xdr:row>25</xdr:row>
      <xdr:rowOff>47625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 y="2143125"/>
          <a:ext cx="5423038" cy="27717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showGridLines="0" tabSelected="1" workbookViewId="0">
      <selection activeCell="J23" sqref="J23"/>
    </sheetView>
  </sheetViews>
  <sheetFormatPr defaultRowHeight="15" x14ac:dyDescent="0.25"/>
  <sheetData>
    <row r="1" spans="1:9" ht="23.25" x14ac:dyDescent="0.35">
      <c r="A1" s="21" t="s">
        <v>0</v>
      </c>
      <c r="B1" s="21"/>
      <c r="C1" s="21"/>
      <c r="D1" s="21"/>
      <c r="E1" s="21"/>
      <c r="F1" s="21"/>
      <c r="G1" s="21"/>
      <c r="H1" s="21"/>
    </row>
    <row r="3" spans="1:9" x14ac:dyDescent="0.25">
      <c r="A3" s="22" t="s">
        <v>1</v>
      </c>
      <c r="B3" s="22"/>
      <c r="C3" s="22"/>
      <c r="D3" s="22"/>
      <c r="E3" s="22"/>
      <c r="F3" s="22"/>
      <c r="G3" s="22"/>
      <c r="H3" s="22"/>
      <c r="I3" s="22"/>
    </row>
    <row r="5" spans="1:9" x14ac:dyDescent="0.25">
      <c r="A5" s="22" t="s">
        <v>2</v>
      </c>
      <c r="B5" s="22"/>
      <c r="C5" s="22"/>
      <c r="D5" s="22"/>
      <c r="E5" s="22"/>
      <c r="F5" s="22"/>
      <c r="G5" s="22"/>
      <c r="H5" s="22"/>
      <c r="I5" s="22"/>
    </row>
    <row r="7" spans="1:9" x14ac:dyDescent="0.25">
      <c r="A7" s="22" t="s">
        <v>3</v>
      </c>
      <c r="B7" s="22"/>
      <c r="C7" s="22"/>
      <c r="D7" s="22"/>
      <c r="E7" s="22"/>
      <c r="F7" s="22"/>
      <c r="G7" s="22"/>
      <c r="H7" s="22"/>
      <c r="I7" s="22"/>
    </row>
    <row r="9" spans="1:9" x14ac:dyDescent="0.25">
      <c r="A9" s="22" t="s">
        <v>4</v>
      </c>
      <c r="B9" s="22"/>
      <c r="C9" s="22"/>
      <c r="D9" s="22"/>
      <c r="E9" s="22"/>
      <c r="F9" s="22"/>
      <c r="G9" s="22"/>
      <c r="H9" s="22"/>
      <c r="I9" s="22"/>
    </row>
  </sheetData>
  <mergeCells count="5">
    <mergeCell ref="A1:H1"/>
    <mergeCell ref="A3:I3"/>
    <mergeCell ref="A5:I5"/>
    <mergeCell ref="A7:I7"/>
    <mergeCell ref="A9:I9"/>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showGridLines="0" workbookViewId="0">
      <selection activeCell="F11" sqref="F11"/>
    </sheetView>
  </sheetViews>
  <sheetFormatPr defaultRowHeight="15" x14ac:dyDescent="0.25"/>
  <cols>
    <col min="6" max="6" width="10.85546875" bestFit="1" customWidth="1"/>
  </cols>
  <sheetData>
    <row r="1" spans="1:8" ht="23.25" x14ac:dyDescent="0.35">
      <c r="A1" s="21" t="s">
        <v>5</v>
      </c>
      <c r="B1" s="21"/>
      <c r="C1" s="21"/>
      <c r="D1" s="21"/>
      <c r="E1" s="21"/>
      <c r="F1" s="21"/>
      <c r="G1" s="21"/>
      <c r="H1" s="21"/>
    </row>
    <row r="3" spans="1:8" ht="45" customHeight="1" x14ac:dyDescent="0.25">
      <c r="A3" s="23" t="s">
        <v>6</v>
      </c>
      <c r="B3" s="23"/>
      <c r="C3" s="23"/>
      <c r="D3" s="23"/>
      <c r="E3" s="23"/>
      <c r="F3" s="23"/>
      <c r="G3" s="23"/>
      <c r="H3" s="23"/>
    </row>
    <row r="4" spans="1:8" ht="15.75" thickBot="1" x14ac:dyDescent="0.3"/>
    <row r="5" spans="1:8" ht="15.75" thickBot="1" x14ac:dyDescent="0.3">
      <c r="A5" s="1" t="s">
        <v>7</v>
      </c>
      <c r="F5" s="5">
        <v>1500</v>
      </c>
    </row>
    <row r="6" spans="1:8" ht="15.75" thickBot="1" x14ac:dyDescent="0.3"/>
    <row r="7" spans="1:8" ht="15.75" thickBot="1" x14ac:dyDescent="0.3">
      <c r="A7" s="1" t="s">
        <v>8</v>
      </c>
      <c r="F7" s="2">
        <v>24</v>
      </c>
      <c r="G7" t="s">
        <v>49</v>
      </c>
    </row>
    <row r="8" spans="1:8" ht="15.75" thickBot="1" x14ac:dyDescent="0.3"/>
    <row r="9" spans="1:8" ht="15.75" thickBot="1" x14ac:dyDescent="0.3">
      <c r="A9" s="1" t="s">
        <v>9</v>
      </c>
      <c r="F9" s="4">
        <v>0.15</v>
      </c>
    </row>
    <row r="10" spans="1:8" ht="15.75" thickBot="1" x14ac:dyDescent="0.3">
      <c r="F10" s="3"/>
    </row>
    <row r="11" spans="1:8" ht="15.75" thickBot="1" x14ac:dyDescent="0.3">
      <c r="A11" s="1" t="s">
        <v>10</v>
      </c>
      <c r="F11" s="4">
        <v>0.45</v>
      </c>
    </row>
    <row r="13" spans="1:8" x14ac:dyDescent="0.25">
      <c r="A13" s="1" t="s">
        <v>11</v>
      </c>
      <c r="F13" s="6">
        <f>-PV(F9,F7,F5*F11)</f>
        <v>4342.7957274409455</v>
      </c>
    </row>
    <row r="15" spans="1:8" x14ac:dyDescent="0.25">
      <c r="A15" s="1" t="s">
        <v>15</v>
      </c>
    </row>
  </sheetData>
  <mergeCells count="2">
    <mergeCell ref="A1:H1"/>
    <mergeCell ref="A3:H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showGridLines="0" workbookViewId="0">
      <selection activeCell="I9" sqref="I9"/>
    </sheetView>
  </sheetViews>
  <sheetFormatPr defaultRowHeight="15" x14ac:dyDescent="0.25"/>
  <cols>
    <col min="6" max="6" width="10.85546875" bestFit="1" customWidth="1"/>
  </cols>
  <sheetData>
    <row r="1" spans="1:8" ht="23.25" x14ac:dyDescent="0.35">
      <c r="A1" s="21" t="s">
        <v>12</v>
      </c>
      <c r="B1" s="21"/>
      <c r="C1" s="21"/>
      <c r="D1" s="21"/>
      <c r="E1" s="21"/>
      <c r="F1" s="21"/>
      <c r="G1" s="21"/>
      <c r="H1" s="21"/>
    </row>
    <row r="3" spans="1:8" ht="45" customHeight="1" x14ac:dyDescent="0.25">
      <c r="A3" s="23" t="s">
        <v>6</v>
      </c>
      <c r="B3" s="23"/>
      <c r="C3" s="23"/>
      <c r="D3" s="23"/>
      <c r="E3" s="23"/>
      <c r="F3" s="23"/>
      <c r="G3" s="23"/>
      <c r="H3" s="23"/>
    </row>
    <row r="4" spans="1:8" ht="15.75" thickBot="1" x14ac:dyDescent="0.3"/>
    <row r="5" spans="1:8" ht="15.75" thickBot="1" x14ac:dyDescent="0.3">
      <c r="A5" s="1" t="s">
        <v>7</v>
      </c>
      <c r="F5" s="5">
        <v>1000</v>
      </c>
    </row>
    <row r="6" spans="1:8" ht="15.75" thickBot="1" x14ac:dyDescent="0.3"/>
    <row r="7" spans="1:8" ht="15.75" thickBot="1" x14ac:dyDescent="0.3">
      <c r="A7" s="1" t="s">
        <v>8</v>
      </c>
      <c r="F7" s="2">
        <v>24</v>
      </c>
    </row>
    <row r="8" spans="1:8" ht="15.75" thickBot="1" x14ac:dyDescent="0.3"/>
    <row r="9" spans="1:8" ht="15.75" thickBot="1" x14ac:dyDescent="0.3">
      <c r="A9" s="1" t="s">
        <v>9</v>
      </c>
      <c r="F9" s="4">
        <v>0.15</v>
      </c>
    </row>
    <row r="10" spans="1:8" ht="15.75" thickBot="1" x14ac:dyDescent="0.3">
      <c r="F10" s="3"/>
    </row>
    <row r="11" spans="1:8" ht="15.75" thickBot="1" x14ac:dyDescent="0.3">
      <c r="A11" s="1" t="s">
        <v>10</v>
      </c>
      <c r="F11" s="4">
        <v>0.38</v>
      </c>
    </row>
    <row r="13" spans="1:8" x14ac:dyDescent="0.25">
      <c r="A13" s="1" t="s">
        <v>11</v>
      </c>
      <c r="F13" s="6">
        <f>-PV(F9,F7,F5*F11)</f>
        <v>2444.8331502630508</v>
      </c>
    </row>
    <row r="15" spans="1:8" x14ac:dyDescent="0.25">
      <c r="A15" s="1" t="s">
        <v>15</v>
      </c>
    </row>
  </sheetData>
  <mergeCells count="2">
    <mergeCell ref="A1:H1"/>
    <mergeCell ref="A3:H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showGridLines="0" workbookViewId="0">
      <selection activeCell="F11" sqref="F11"/>
    </sheetView>
  </sheetViews>
  <sheetFormatPr defaultRowHeight="15" x14ac:dyDescent="0.25"/>
  <cols>
    <col min="6" max="6" width="10.85546875" bestFit="1" customWidth="1"/>
  </cols>
  <sheetData>
    <row r="1" spans="1:8" ht="23.25" x14ac:dyDescent="0.35">
      <c r="A1" s="21" t="s">
        <v>13</v>
      </c>
      <c r="B1" s="21"/>
      <c r="C1" s="21"/>
      <c r="D1" s="21"/>
      <c r="E1" s="21"/>
      <c r="F1" s="21"/>
      <c r="G1" s="21"/>
      <c r="H1" s="21"/>
    </row>
    <row r="3" spans="1:8" ht="45" customHeight="1" x14ac:dyDescent="0.25">
      <c r="A3" s="23" t="s">
        <v>6</v>
      </c>
      <c r="B3" s="23"/>
      <c r="C3" s="23"/>
      <c r="D3" s="23"/>
      <c r="E3" s="23"/>
      <c r="F3" s="23"/>
      <c r="G3" s="23"/>
      <c r="H3" s="23"/>
    </row>
    <row r="4" spans="1:8" ht="15.75" thickBot="1" x14ac:dyDescent="0.3"/>
    <row r="5" spans="1:8" ht="15.75" thickBot="1" x14ac:dyDescent="0.3">
      <c r="A5" s="1" t="s">
        <v>7</v>
      </c>
      <c r="F5" s="5">
        <v>800</v>
      </c>
    </row>
    <row r="6" spans="1:8" ht="15.75" thickBot="1" x14ac:dyDescent="0.3"/>
    <row r="7" spans="1:8" ht="15.75" thickBot="1" x14ac:dyDescent="0.3">
      <c r="A7" s="1" t="s">
        <v>8</v>
      </c>
      <c r="F7" s="2">
        <v>12</v>
      </c>
    </row>
    <row r="8" spans="1:8" ht="15.75" thickBot="1" x14ac:dyDescent="0.3"/>
    <row r="9" spans="1:8" ht="15.75" thickBot="1" x14ac:dyDescent="0.3">
      <c r="A9" s="1" t="s">
        <v>9</v>
      </c>
      <c r="F9" s="4">
        <v>0.15</v>
      </c>
    </row>
    <row r="10" spans="1:8" ht="15.75" thickBot="1" x14ac:dyDescent="0.3">
      <c r="F10" s="3"/>
    </row>
    <row r="11" spans="1:8" ht="15.75" thickBot="1" x14ac:dyDescent="0.3">
      <c r="A11" s="1" t="s">
        <v>10</v>
      </c>
      <c r="F11" s="4">
        <v>0.3</v>
      </c>
    </row>
    <row r="13" spans="1:8" x14ac:dyDescent="0.25">
      <c r="A13" s="1" t="s">
        <v>11</v>
      </c>
      <c r="F13" s="6">
        <f>-PV(F9,F7,F5*F11)</f>
        <v>1300.9485597013343</v>
      </c>
    </row>
    <row r="15" spans="1:8" x14ac:dyDescent="0.25">
      <c r="A15" s="1" t="s">
        <v>15</v>
      </c>
    </row>
  </sheetData>
  <mergeCells count="2">
    <mergeCell ref="A1:H1"/>
    <mergeCell ref="A3:H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workbookViewId="0">
      <selection activeCell="D8" sqref="D8"/>
    </sheetView>
  </sheetViews>
  <sheetFormatPr defaultRowHeight="15" x14ac:dyDescent="0.25"/>
  <cols>
    <col min="1" max="1" width="10.28515625" bestFit="1" customWidth="1"/>
    <col min="2" max="2" width="14.5703125" bestFit="1" customWidth="1"/>
    <col min="3" max="3" width="14" bestFit="1" customWidth="1"/>
    <col min="4" max="4" width="16" bestFit="1" customWidth="1"/>
    <col min="5" max="5" width="15.42578125" bestFit="1" customWidth="1"/>
    <col min="6" max="6" width="23.5703125" bestFit="1" customWidth="1"/>
  </cols>
  <sheetData>
    <row r="1" spans="1:7" ht="23.25" x14ac:dyDescent="0.35">
      <c r="A1" s="25" t="s">
        <v>16</v>
      </c>
      <c r="B1" s="25"/>
      <c r="C1" s="25"/>
      <c r="D1" s="25"/>
      <c r="E1" s="25"/>
      <c r="F1" s="25"/>
      <c r="G1" s="15"/>
    </row>
    <row r="3" spans="1:7" ht="45" customHeight="1" x14ac:dyDescent="0.25">
      <c r="A3" s="24" t="s">
        <v>17</v>
      </c>
      <c r="B3" s="24"/>
      <c r="C3" s="24"/>
      <c r="D3" s="24"/>
      <c r="E3" s="24"/>
      <c r="F3" s="24"/>
      <c r="G3" s="14"/>
    </row>
    <row r="6" spans="1:7" x14ac:dyDescent="0.25">
      <c r="A6" s="13" t="s">
        <v>18</v>
      </c>
      <c r="B6" s="13" t="s">
        <v>19</v>
      </c>
      <c r="C6" s="13" t="s">
        <v>20</v>
      </c>
      <c r="D6" s="13" t="s">
        <v>21</v>
      </c>
      <c r="E6" s="13" t="s">
        <v>22</v>
      </c>
      <c r="F6" s="13" t="s">
        <v>27</v>
      </c>
    </row>
    <row r="7" spans="1:7" x14ac:dyDescent="0.25">
      <c r="A7" t="s">
        <v>23</v>
      </c>
      <c r="B7" s="8">
        <f>'Large Client'!F5</f>
        <v>1500</v>
      </c>
      <c r="C7" s="9">
        <f>'Large Client'!F13</f>
        <v>4342.7957274409455</v>
      </c>
      <c r="D7" s="10">
        <v>0.15</v>
      </c>
      <c r="E7" s="8">
        <f>D7*B7</f>
        <v>225</v>
      </c>
      <c r="F7" s="9">
        <f>C7*D7</f>
        <v>651.41935911614178</v>
      </c>
    </row>
    <row r="8" spans="1:7" x14ac:dyDescent="0.25">
      <c r="A8" t="s">
        <v>24</v>
      </c>
      <c r="B8" s="8">
        <f>'Medium Client'!F5</f>
        <v>1000</v>
      </c>
      <c r="C8" s="9">
        <f>'Medium Client'!F13</f>
        <v>2444.8331502630508</v>
      </c>
      <c r="D8" s="10">
        <v>0.25</v>
      </c>
      <c r="E8" s="8">
        <f t="shared" ref="E8:E9" si="0">D8*B8</f>
        <v>250</v>
      </c>
      <c r="F8" s="9">
        <f t="shared" ref="F8:F9" si="1">C8*D8</f>
        <v>611.2082875657627</v>
      </c>
    </row>
    <row r="9" spans="1:7" x14ac:dyDescent="0.25">
      <c r="A9" t="s">
        <v>25</v>
      </c>
      <c r="B9" s="8">
        <f>'Small Client'!F5</f>
        <v>800</v>
      </c>
      <c r="C9" s="9">
        <f>'Small Client'!F13</f>
        <v>1300.9485597013343</v>
      </c>
      <c r="D9" s="10">
        <v>0.6</v>
      </c>
      <c r="E9" s="8">
        <f t="shared" si="0"/>
        <v>480</v>
      </c>
      <c r="F9" s="9">
        <f t="shared" si="1"/>
        <v>780.56913582080051</v>
      </c>
    </row>
    <row r="10" spans="1:7" x14ac:dyDescent="0.25">
      <c r="B10" s="7"/>
      <c r="C10" s="7"/>
      <c r="D10" s="11"/>
      <c r="E10" s="7"/>
      <c r="F10" s="7"/>
    </row>
    <row r="11" spans="1:7" x14ac:dyDescent="0.25">
      <c r="B11" s="7"/>
      <c r="C11" s="7"/>
      <c r="D11" s="11"/>
      <c r="E11" s="7"/>
      <c r="F11" s="7"/>
    </row>
    <row r="12" spans="1:7" x14ac:dyDescent="0.25">
      <c r="A12" t="s">
        <v>26</v>
      </c>
      <c r="B12" s="8">
        <f>AVERAGE(B7:B9)</f>
        <v>1100</v>
      </c>
      <c r="C12" s="8">
        <f t="shared" ref="C12:F12" si="2">AVERAGE(C7:C9)</f>
        <v>2696.1924791351103</v>
      </c>
      <c r="D12" s="12">
        <f>SUM(D7:D9)</f>
        <v>1</v>
      </c>
      <c r="E12" s="8">
        <f t="shared" si="2"/>
        <v>318.33333333333331</v>
      </c>
      <c r="F12" s="8">
        <f t="shared" si="2"/>
        <v>681.06559416756829</v>
      </c>
    </row>
    <row r="13" spans="1:7" x14ac:dyDescent="0.25">
      <c r="D13" t="s">
        <v>28</v>
      </c>
    </row>
  </sheetData>
  <mergeCells count="2">
    <mergeCell ref="A3:F3"/>
    <mergeCell ref="A1:F1"/>
  </mergeCells>
  <pageMargins left="0.7" right="0.7" top="0.75" bottom="0.75" header="0.3" footer="0.3"/>
  <ignoredErrors>
    <ignoredError sqref="D12"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workbookViewId="0">
      <selection activeCell="F14" sqref="F14"/>
    </sheetView>
  </sheetViews>
  <sheetFormatPr defaultRowHeight="15" x14ac:dyDescent="0.25"/>
  <cols>
    <col min="6" max="6" width="10.140625" bestFit="1" customWidth="1"/>
  </cols>
  <sheetData>
    <row r="1" spans="1:8" ht="23.25" x14ac:dyDescent="0.35">
      <c r="A1" s="21" t="s">
        <v>14</v>
      </c>
      <c r="B1" s="21"/>
      <c r="C1" s="21"/>
      <c r="D1" s="21"/>
      <c r="E1" s="21"/>
      <c r="F1" s="21"/>
      <c r="G1" s="21"/>
      <c r="H1" s="21"/>
    </row>
    <row r="3" spans="1:8" ht="30" customHeight="1" x14ac:dyDescent="0.25">
      <c r="A3" s="24" t="s">
        <v>29</v>
      </c>
      <c r="B3" s="24"/>
      <c r="C3" s="24"/>
      <c r="D3" s="24"/>
      <c r="E3" s="24"/>
      <c r="F3" s="24"/>
      <c r="G3" s="24"/>
      <c r="H3" s="24"/>
    </row>
    <row r="4" spans="1:8" x14ac:dyDescent="0.25">
      <c r="F4" s="13">
        <v>2014</v>
      </c>
    </row>
    <row r="5" spans="1:8" x14ac:dyDescent="0.25">
      <c r="A5" t="s">
        <v>30</v>
      </c>
      <c r="F5" s="16">
        <v>300000</v>
      </c>
    </row>
    <row r="6" spans="1:8" x14ac:dyDescent="0.25">
      <c r="A6" t="s">
        <v>31</v>
      </c>
      <c r="F6" s="16">
        <v>128000</v>
      </c>
    </row>
    <row r="7" spans="1:8" x14ac:dyDescent="0.25">
      <c r="A7" t="s">
        <v>32</v>
      </c>
      <c r="F7" s="17">
        <f>F5-F6</f>
        <v>172000</v>
      </c>
    </row>
    <row r="8" spans="1:8" x14ac:dyDescent="0.25">
      <c r="A8" t="s">
        <v>33</v>
      </c>
      <c r="F8" s="17">
        <f>'Value of Clients'!E12</f>
        <v>318.33333333333331</v>
      </c>
    </row>
    <row r="9" spans="1:8" x14ac:dyDescent="0.25">
      <c r="A9" t="s">
        <v>34</v>
      </c>
      <c r="F9" s="18">
        <f>F7/F8</f>
        <v>540.3141361256545</v>
      </c>
    </row>
    <row r="11" spans="1:8" x14ac:dyDescent="0.25">
      <c r="A11" t="s">
        <v>35</v>
      </c>
      <c r="F11" s="17">
        <f>'Value of Clients'!F12</f>
        <v>681.06559416756829</v>
      </c>
    </row>
    <row r="12" spans="1:8" x14ac:dyDescent="0.25">
      <c r="A12" t="s">
        <v>36</v>
      </c>
      <c r="F12" s="17">
        <f>F9*F11</f>
        <v>367989.36815755523</v>
      </c>
    </row>
    <row r="14" spans="1:8" x14ac:dyDescent="0.25">
      <c r="A14" t="s">
        <v>37</v>
      </c>
      <c r="F14" s="20">
        <v>0.08</v>
      </c>
    </row>
    <row r="15" spans="1:8" x14ac:dyDescent="0.25">
      <c r="A15" t="s">
        <v>38</v>
      </c>
      <c r="F15" s="17">
        <f>F11*F14</f>
        <v>54.485247533405463</v>
      </c>
    </row>
    <row r="16" spans="1:8" x14ac:dyDescent="0.25">
      <c r="A16" t="s">
        <v>39</v>
      </c>
      <c r="F16" s="19">
        <f>F15*F9</f>
        <v>29439.149452604419</v>
      </c>
    </row>
    <row r="18" spans="1:6" x14ac:dyDescent="0.25">
      <c r="A18" t="s">
        <v>40</v>
      </c>
      <c r="F18" s="19">
        <f>F12-F16</f>
        <v>338550.21870495082</v>
      </c>
    </row>
    <row r="19" spans="1:6" x14ac:dyDescent="0.25">
      <c r="A19" t="s">
        <v>41</v>
      </c>
    </row>
  </sheetData>
  <mergeCells count="2">
    <mergeCell ref="A1:H1"/>
    <mergeCell ref="A3:H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showGridLines="0" workbookViewId="0">
      <selection activeCell="U7" sqref="U7"/>
    </sheetView>
  </sheetViews>
  <sheetFormatPr defaultRowHeight="15" x14ac:dyDescent="0.25"/>
  <sheetData>
    <row r="1" spans="1:8" ht="23.25" x14ac:dyDescent="0.35">
      <c r="A1" s="21" t="s">
        <v>42</v>
      </c>
      <c r="B1" s="21"/>
      <c r="C1" s="21"/>
      <c r="D1" s="21"/>
      <c r="E1" s="21"/>
      <c r="F1" s="21"/>
      <c r="G1" s="21"/>
      <c r="H1" s="21"/>
    </row>
    <row r="3" spans="1:8" x14ac:dyDescent="0.25">
      <c r="A3" s="1" t="s">
        <v>39</v>
      </c>
      <c r="F3" s="16">
        <f>'Marketing Budget'!F16</f>
        <v>29439.149452604419</v>
      </c>
    </row>
    <row r="5" spans="1:8" x14ac:dyDescent="0.25">
      <c r="A5" t="s">
        <v>43</v>
      </c>
      <c r="F5" s="16">
        <f>IF(F3&gt;8000,F3*0.2,IF(F3&gt;4800,F3*0.3,IF(F3&gt;3200,F3*0.333,IF(F3&gt;1600,F3*0.4286,IF(F3&gt;800,F3*0.5,IF(F3&gt;0,F3*0.6,0))))))</f>
        <v>5887.829890520884</v>
      </c>
    </row>
    <row r="6" spans="1:8" x14ac:dyDescent="0.25">
      <c r="A6" t="s">
        <v>44</v>
      </c>
      <c r="F6" s="16">
        <f>IF(F3&gt;8000,F3*0.3,IF(F3&gt;4800,F3*0.2,IF(F3&gt;3200,F3*0.0952,IF(F3&gt;1600,F3*0.0952,IF(F3&gt;800,F3*0.1,IF(F3&gt;0,F3*0.2,0))))))</f>
        <v>8831.7448357813246</v>
      </c>
    </row>
    <row r="7" spans="1:8" x14ac:dyDescent="0.25">
      <c r="A7" t="s">
        <v>45</v>
      </c>
      <c r="F7" s="16">
        <f>IF(F3&gt;8000,F3*0.3,IF(F3&gt;4800,F3*0.3,IF(F3&gt;3200,F3*0.333,IF(F3&gt;1600,F3*0.2857,IF(F3&gt;800,F3*0.25,IF(F3&gt;0,F3*0.15,0))))))</f>
        <v>8831.7448357813246</v>
      </c>
    </row>
    <row r="8" spans="1:8" x14ac:dyDescent="0.25">
      <c r="A8" t="s">
        <v>46</v>
      </c>
      <c r="F8" s="16">
        <f>IF(F3&gt;8000,F3*0.05,IF(F3&gt;4800,F3*0.05,IF(F3&gt;3200,F3*0.0476,IF(F3&gt;1600,F3*0.0476,IF(F3&gt;800,F3*0.1,IF(F3&gt;0,F3*0,0))))))</f>
        <v>1471.957472630221</v>
      </c>
    </row>
    <row r="9" spans="1:8" x14ac:dyDescent="0.25">
      <c r="A9" t="s">
        <v>47</v>
      </c>
      <c r="F9" s="16">
        <f>IF(F3&gt;8000,F3*0.1,IF(F3&gt;4800,F3*0.1,IF(F3&gt;3200,F3*0.1429,IF(F3&gt;1600,F3*0.0952,IF(F3&gt;800,F3*0.05,IF(F3&gt;0,F3*0.05,0))))))</f>
        <v>2943.914945260442</v>
      </c>
    </row>
    <row r="10" spans="1:8" x14ac:dyDescent="0.25">
      <c r="A10" t="s">
        <v>48</v>
      </c>
      <c r="F10" s="16">
        <f>IF(F3&gt;8000,F3*0.05,IF(F3&gt;4800,F3*0.05,IF(F3&gt;3200,F3*0.0476,IF(F3&gt;1600,F3*0.0476,IF(F3&gt;800,F3*0,IF(F3&gt;0,F3*0,0))))))</f>
        <v>1471.957472630221</v>
      </c>
    </row>
    <row r="11" spans="1:8" x14ac:dyDescent="0.25">
      <c r="F11" s="16"/>
    </row>
  </sheetData>
  <mergeCells count="1">
    <mergeCell ref="A1:H1"/>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vt:lpstr>
      <vt:lpstr>Large Client</vt:lpstr>
      <vt:lpstr>Medium Client</vt:lpstr>
      <vt:lpstr>Small Client</vt:lpstr>
      <vt:lpstr>Value of Clients</vt:lpstr>
      <vt:lpstr>Marketing Budget</vt:lpstr>
      <vt:lpstr>Budget Allocation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Aesthemic</dc:creator>
  <cp:lastModifiedBy>DeleteMe</cp:lastModifiedBy>
  <dcterms:created xsi:type="dcterms:W3CDTF">2014-02-05T19:20:28Z</dcterms:created>
  <dcterms:modified xsi:type="dcterms:W3CDTF">2014-07-21T18:06:43Z</dcterms:modified>
</cp:coreProperties>
</file>